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0635"/>
  </bookViews>
  <sheets>
    <sheet name="Лист1" sheetId="8" r:id="rId1"/>
  </sheets>
  <definedNames>
    <definedName name="_xlnm._FilterDatabase" localSheetId="0" hidden="1">Лист1!$A$11:$H$24</definedName>
    <definedName name="Boss_FIO">#REF!</definedName>
    <definedName name="Budget_Level">#REF!</definedName>
    <definedName name="Buh_Dol">#REF!</definedName>
    <definedName name="Buh_FIO">#REF!</definedName>
    <definedName name="Chef_Dol">#REF!</definedName>
    <definedName name="Chef_FIO">#REF!</definedName>
    <definedName name="dDate1">#REF!</definedName>
    <definedName name="dDate2">#REF!</definedName>
    <definedName name="Footer">#REF!</definedName>
    <definedName name="nOtborLink1">#REF!</definedName>
    <definedName name="nOtborLink2">#REF!</definedName>
    <definedName name="nOtborLink3">#REF!</definedName>
    <definedName name="nOtborLink4">#REF!</definedName>
    <definedName name="nOtborLink5">#REF!</definedName>
    <definedName name="nOtborLink6">#REF!</definedName>
    <definedName name="nOtborLink7">#REF!</definedName>
    <definedName name="nOtborLink8">#REF!</definedName>
    <definedName name="Rash_Date">#REF!</definedName>
    <definedName name="Struct_Podraz">#REF!</definedName>
    <definedName name="Today">#REF!</definedName>
    <definedName name="Today2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</definedNames>
  <calcPr calcId="152511"/>
</workbook>
</file>

<file path=xl/calcChain.xml><?xml version="1.0" encoding="utf-8"?>
<calcChain xmlns="http://schemas.openxmlformats.org/spreadsheetml/2006/main">
  <c r="E13" i="8" l="1"/>
  <c r="E20" i="8"/>
  <c r="B24" i="8" l="1"/>
  <c r="H12" i="8" l="1"/>
  <c r="H13" i="8"/>
  <c r="H14" i="8"/>
  <c r="H15" i="8"/>
  <c r="H16" i="8"/>
  <c r="H17" i="8"/>
  <c r="H18" i="8"/>
  <c r="H19" i="8"/>
  <c r="H20" i="8"/>
  <c r="H21" i="8"/>
  <c r="H22" i="8"/>
  <c r="H23" i="8"/>
  <c r="F12" i="8"/>
  <c r="F13" i="8"/>
  <c r="F14" i="8"/>
  <c r="F15" i="8"/>
  <c r="F16" i="8"/>
  <c r="F17" i="8"/>
  <c r="F18" i="8"/>
  <c r="F19" i="8"/>
  <c r="F20" i="8"/>
  <c r="F21" i="8"/>
  <c r="F22" i="8"/>
  <c r="F23" i="8"/>
  <c r="D12" i="8"/>
  <c r="D13" i="8"/>
  <c r="D14" i="8"/>
  <c r="D15" i="8"/>
  <c r="D16" i="8"/>
  <c r="D17" i="8"/>
  <c r="D18" i="8"/>
  <c r="D19" i="8"/>
  <c r="D20" i="8"/>
  <c r="D21" i="8"/>
  <c r="D22" i="8"/>
  <c r="D23" i="8"/>
  <c r="D9" i="8" l="1"/>
  <c r="D8" i="8"/>
  <c r="D7" i="8"/>
  <c r="D6" i="8"/>
  <c r="F9" i="8"/>
  <c r="F8" i="8"/>
  <c r="F7" i="8"/>
  <c r="F6" i="8"/>
  <c r="H9" i="8"/>
  <c r="H8" i="8"/>
  <c r="H7" i="8"/>
  <c r="H6" i="8"/>
  <c r="H11" i="8"/>
  <c r="F11" i="8"/>
  <c r="D11" i="8"/>
  <c r="G24" i="8"/>
  <c r="F10" i="8" l="1"/>
  <c r="C24" i="8"/>
  <c r="E24" i="8"/>
  <c r="H10" i="8"/>
  <c r="D10" i="8" l="1"/>
</calcChain>
</file>

<file path=xl/sharedStrings.xml><?xml version="1.0" encoding="utf-8"?>
<sst xmlns="http://schemas.openxmlformats.org/spreadsheetml/2006/main" count="36" uniqueCount="30">
  <si>
    <t>Темп роста, %</t>
  </si>
  <si>
    <t>тыс. рублей</t>
  </si>
  <si>
    <t>Параметры бюджета</t>
  </si>
  <si>
    <t>Общий объем расходов</t>
  </si>
  <si>
    <t>Общий объем доходов</t>
  </si>
  <si>
    <t>Сумма</t>
  </si>
  <si>
    <t>Прогноз</t>
  </si>
  <si>
    <t>Общегосударственные вопросы</t>
  </si>
  <si>
    <t>Национальная оборона</t>
  </si>
  <si>
    <t>Жилищно-коммунальное хозяйство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</si>
  <si>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</si>
  <si>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</si>
  <si>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</si>
  <si>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х</t>
  </si>
  <si>
    <t xml:space="preserve">Национальная безопасность и правоохранительная деятельность </t>
  </si>
  <si>
    <t xml:space="preserve"> Национальная экономика</t>
  </si>
  <si>
    <t xml:space="preserve"> Охрана окружающей среды </t>
  </si>
  <si>
    <t xml:space="preserve"> Образование</t>
  </si>
  <si>
    <t xml:space="preserve"> Культура и кинематография </t>
  </si>
  <si>
    <t xml:space="preserve"> Здравоохранение </t>
  </si>
  <si>
    <t xml:space="preserve"> Социальная политика</t>
  </si>
  <si>
    <t>Налоговые доходы</t>
  </si>
  <si>
    <t>Неналоговые доходы</t>
  </si>
  <si>
    <t>Безвозмездные поступления</t>
  </si>
  <si>
    <t>2026 год</t>
  </si>
  <si>
    <t>2027 год</t>
  </si>
  <si>
    <t>Дефицит (-), профицит (+) бюджета</t>
  </si>
  <si>
    <t>Прогноз основных характеристик 
(общий объем доходов, общий объем расходов, дефицита (профицита) бюджета) 
консолидированного бюджета Мурманской области на 2026 год и на плановый период 2027 и 2028 годов</t>
  </si>
  <si>
    <t>2025 год
ожидаемая оценка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</si>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</sst>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%"/>
    <numFmt numFmtId="168" formatCode="#,##0.000"/>
    <numFmt numFmtId="169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 Cyr"/>
      <family val="1"/>
      <charset val="204"/>
    </font>
    <font>
      <i/>
      <sz val="14"/>
      <name val="Times New Roman"/>
      <family val="1"/>
      <charset val="204"/>
    </font>
    <font>
      <i/>
      <sz val="14"/>
      <name val="Times New Roman Cyr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4" fillId="0" borderId="0">
      <alignment vertical="top" wrapText="1"/>
    </xf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</cellStyleXfs>
  <cellXfs count="35">
    <xf numFmtId="0" fontId="0" fillId="0" borderId="0" xfId="0"/>
    <xf numFmtId="49" fontId="11" fillId="0" borderId="0" xfId="0" applyNumberFormat="1" applyFont="1" applyFill="1"/>
    <xf numFmtId="3" fontId="11" fillId="0" borderId="0" xfId="0" applyNumberFormat="1" applyFont="1" applyFill="1" applyAlignment="1">
      <alignment horizontal="right"/>
    </xf>
    <xf numFmtId="3" fontId="0" fillId="0" borderId="0" xfId="0" applyNumberFormat="1"/>
    <xf numFmtId="0" fontId="0" fillId="0" borderId="0" xfId="0" applyFill="1"/>
    <xf numFmtId="168" fontId="0" fillId="0" borderId="0" xfId="0" applyNumberFormat="1"/>
    <xf numFmtId="3" fontId="15" fillId="0" borderId="0" xfId="0" applyNumberFormat="1" applyFont="1" applyFill="1"/>
    <xf numFmtId="0" fontId="14" fillId="0" borderId="0" xfId="0" applyFont="1"/>
    <xf numFmtId="3" fontId="14" fillId="0" borderId="0" xfId="0" applyNumberFormat="1" applyFont="1"/>
    <xf numFmtId="3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169" fontId="0" fillId="0" borderId="0" xfId="0" applyNumberFormat="1"/>
    <xf numFmtId="169" fontId="0" fillId="0" borderId="0" xfId="0" applyNumberFormat="1" applyFill="1"/>
    <xf numFmtId="3" fontId="6" fillId="0" borderId="4" xfId="2" applyNumberFormat="1" applyFont="1" applyFill="1" applyBorder="1" applyAlignment="1">
      <alignment horizontal="center" vertical="center"/>
    </xf>
    <xf numFmtId="167" fontId="17" fillId="0" borderId="4" xfId="2" applyNumberFormat="1" applyFont="1" applyFill="1" applyBorder="1" applyAlignment="1">
      <alignment horizontal="center" vertical="center"/>
    </xf>
    <xf numFmtId="3" fontId="6" fillId="0" borderId="3" xfId="2" applyNumberFormat="1" applyFont="1" applyFill="1" applyBorder="1" applyAlignment="1">
      <alignment horizontal="center" vertical="center"/>
    </xf>
    <xf numFmtId="167" fontId="17" fillId="0" borderId="3" xfId="2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/>
    </xf>
    <xf numFmtId="167" fontId="17" fillId="0" borderId="5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0" fontId="8" fillId="0" borderId="4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Alignment="1">
      <alignment vertical="center" wrapText="1"/>
    </xf>
    <xf numFmtId="0" fontId="10" fillId="0" borderId="0" xfId="2" applyNumberFormat="1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8" fillId="0" borderId="0" xfId="0" applyFont="1"/>
  </cellXfs>
  <cellStyles count="10">
    <cellStyle name="Денежный" xfId="1" builtinId="4"/>
    <cellStyle name="Денежный 2" xfId="4"/>
    <cellStyle name="Обычный" xfId="0" builtinId="0"/>
    <cellStyle name="Обычный 2" xfId="2"/>
    <cellStyle name="Обычный 2 2" xfId="3"/>
    <cellStyle name="Обычный 3" xfId="5"/>
    <cellStyle name="Обычный 4" xfId="8"/>
    <cellStyle name="Обычный 4 2" xfId="9"/>
    <cellStyle name="Тысячи [0]_К-т по сел.хоз-ву" xfId="6"/>
    <cellStyle name="Тысячи_К-т по сел.хоз-ву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topLeftCell="A4" zoomScale="75" zoomScaleNormal="75" workbookViewId="0">
      <selection activeCell="J25" sqref="J25"/>
    </sheetView>
  </sheetViews>
  <sheetFormatPr defaultRowHeight="15" x14ac:dyDescent="0.25"/>
  <cols>
    <col min="1" max="1" width="36.85546875" customWidth="1"/>
    <col min="2" max="2" width="21.7109375" customWidth="1"/>
    <col min="3" max="3" width="17" style="7" customWidth="1"/>
    <col min="4" max="4" width="15.140625" style="7" customWidth="1"/>
    <col min="5" max="5" width="17.140625" style="7" customWidth="1"/>
    <col min="6" max="6" width="14.42578125" style="7" customWidth="1"/>
    <col min="7" max="7" width="18.85546875" style="7" customWidth="1"/>
    <col min="8" max="8" width="13.140625" style="7" customWidth="1"/>
    <col min="9" max="9" width="17.42578125" customWidth="1"/>
    <col min="11" max="11" width="24.85546875" customWidth="1"/>
    <col min="12" max="13" width="14.42578125" customWidth="1"/>
  </cols>
  <sheetData>
    <row r="1" spans="1:22" ht="59.25" customHeight="1" x14ac:dyDescent="0.25">
      <c r="A1" s="29" t="s">
        <v>27</v>
      </c>
      <c r="B1" s="29"/>
      <c r="C1" s="29"/>
      <c r="D1" s="29"/>
      <c r="E1" s="29"/>
      <c r="F1" s="29"/>
      <c r="G1" s="29"/>
      <c r="H1" s="29"/>
    </row>
    <row r="2" spans="1:22" ht="18.75" x14ac:dyDescent="0.25">
      <c r="A2" s="1"/>
      <c r="B2" s="2"/>
      <c r="C2" s="6"/>
      <c r="D2" s="6"/>
      <c r="E2" s="6"/>
      <c r="F2" s="6"/>
      <c r="G2" s="30" t="s">
        <v>1</v>
      </c>
      <c r="H2" s="30"/>
    </row>
    <row r="3" spans="1:22" ht="18.75" x14ac:dyDescent="0.25">
      <c r="A3" s="33" t="s">
        <v>2</v>
      </c>
      <c r="B3" s="32" t="s">
        <v>28</v>
      </c>
      <c r="C3" s="31" t="s">
        <v>6</v>
      </c>
      <c r="D3" s="31"/>
      <c r="E3" s="31"/>
      <c r="F3" s="31"/>
      <c r="G3" s="31"/>
      <c r="H3" s="31"/>
    </row>
    <row r="4" spans="1:22" ht="18.75" x14ac:dyDescent="0.25">
      <c r="A4" s="33"/>
      <c r="B4" s="32"/>
      <c r="C4" s="32" t="s">
        <v>24</v>
      </c>
      <c r="D4" s="32"/>
      <c r="E4" s="32" t="s">
        <v>25</v>
      </c>
      <c r="F4" s="32"/>
      <c r="G4" s="32" t="s">
        <v>29</v>
      </c>
      <c r="H4" s="32"/>
    </row>
    <row r="5" spans="1:22" ht="39.75" customHeight="1" x14ac:dyDescent="0.25">
      <c r="A5" s="33"/>
      <c r="B5" s="32"/>
      <c r="C5" s="10" t="s">
        <v>5</v>
      </c>
      <c r="D5" s="9" t="s">
        <v>0</v>
      </c>
      <c r="E5" s="10" t="s">
        <v>5</v>
      </c>
      <c r="F5" s="9" t="s">
        <v>0</v>
      </c>
      <c r="G5" s="10" t="s">
        <v>5</v>
      </c>
      <c r="H5" s="9" t="s">
        <v>0</v>
      </c>
    </row>
    <row r="6" spans="1:22" ht="25.5" customHeight="1" x14ac:dyDescent="0.25">
      <c r="A6" s="21" t="s">
        <v>4</v>
      </c>
      <c r="B6" s="17">
        <v>149423791.63616672</v>
      </c>
      <c r="C6" s="17">
        <v>152589775.06476834</v>
      </c>
      <c r="D6" s="18">
        <f t="shared" ref="D6:D10" si="0">C6/B6</f>
        <v>1.0211879473404777</v>
      </c>
      <c r="E6" s="17">
        <v>151816472.69946429</v>
      </c>
      <c r="F6" s="18">
        <f t="shared" ref="F6:F10" si="1">E6/C6</f>
        <v>0.99493214820602616</v>
      </c>
      <c r="G6" s="17">
        <v>156572089.24893141</v>
      </c>
      <c r="H6" s="18">
        <f t="shared" ref="H6:H10" si="2">G6/E6</f>
        <v>1.0313247730296127</v>
      </c>
      <c r="P6" s="3"/>
      <c r="Q6" s="3"/>
      <c r="R6" s="3"/>
      <c r="S6" s="3"/>
      <c r="T6" s="3"/>
      <c r="U6" s="3"/>
      <c r="V6" s="3"/>
    </row>
    <row r="7" spans="1:22" ht="25.5" customHeight="1" x14ac:dyDescent="0.25">
      <c r="A7" s="22" t="s">
        <v>21</v>
      </c>
      <c r="B7" s="15">
        <v>118580612.25065622</v>
      </c>
      <c r="C7" s="15">
        <v>124660129.32482834</v>
      </c>
      <c r="D7" s="16">
        <f t="shared" si="0"/>
        <v>1.0512690646369849</v>
      </c>
      <c r="E7" s="15">
        <v>130544422.4052043</v>
      </c>
      <c r="F7" s="16">
        <f t="shared" si="1"/>
        <v>1.0472026871161282</v>
      </c>
      <c r="G7" s="15">
        <v>136617188.56894141</v>
      </c>
      <c r="H7" s="16">
        <f t="shared" si="2"/>
        <v>1.0465187715556894</v>
      </c>
      <c r="P7" s="3"/>
      <c r="Q7" s="3"/>
      <c r="R7" s="3"/>
      <c r="S7" s="3"/>
      <c r="T7" s="3"/>
      <c r="U7" s="3"/>
      <c r="V7" s="3"/>
    </row>
    <row r="8" spans="1:22" ht="25.5" customHeight="1" x14ac:dyDescent="0.25">
      <c r="A8" s="23" t="s">
        <v>22</v>
      </c>
      <c r="B8" s="13">
        <v>7303031.1774005089</v>
      </c>
      <c r="C8" s="13">
        <v>8140362.6551799998</v>
      </c>
      <c r="D8" s="14">
        <f t="shared" si="0"/>
        <v>1.1146553338524205</v>
      </c>
      <c r="E8" s="13">
        <v>8839167.7612199988</v>
      </c>
      <c r="F8" s="14">
        <f t="shared" si="1"/>
        <v>1.0858444685625062</v>
      </c>
      <c r="G8" s="13">
        <v>8864555.0799899995</v>
      </c>
      <c r="H8" s="14">
        <f t="shared" si="2"/>
        <v>1.0028721390356887</v>
      </c>
      <c r="P8" s="3"/>
      <c r="Q8" s="3"/>
      <c r="R8" s="3"/>
      <c r="S8" s="3"/>
      <c r="T8" s="3"/>
      <c r="U8" s="3"/>
      <c r="V8" s="3"/>
    </row>
    <row r="9" spans="1:22" ht="25.5" customHeight="1" x14ac:dyDescent="0.25">
      <c r="A9" s="24" t="s">
        <v>23</v>
      </c>
      <c r="B9" s="19">
        <v>23540148.208109997</v>
      </c>
      <c r="C9" s="19">
        <v>19789283.084759999</v>
      </c>
      <c r="D9" s="20">
        <f t="shared" si="0"/>
        <v>0.84066093848730494</v>
      </c>
      <c r="E9" s="19">
        <v>12432882.53304</v>
      </c>
      <c r="F9" s="20">
        <f t="shared" si="1"/>
        <v>0.62826341307001343</v>
      </c>
      <c r="G9" s="19">
        <v>11090345.6</v>
      </c>
      <c r="H9" s="20">
        <f t="shared" si="2"/>
        <v>0.89201724302692875</v>
      </c>
      <c r="K9" s="11"/>
      <c r="L9" s="11"/>
      <c r="M9" s="11"/>
      <c r="P9" s="3"/>
      <c r="Q9" s="3"/>
      <c r="R9" s="3"/>
      <c r="S9" s="3"/>
      <c r="T9" s="3"/>
      <c r="U9" s="3"/>
      <c r="V9" s="3"/>
    </row>
    <row r="10" spans="1:22" ht="30" customHeight="1" x14ac:dyDescent="0.25">
      <c r="A10" s="21" t="s">
        <v>3</v>
      </c>
      <c r="B10" s="17">
        <v>186086320.49743998</v>
      </c>
      <c r="C10" s="17">
        <v>178700583.88035002</v>
      </c>
      <c r="D10" s="18">
        <f t="shared" si="0"/>
        <v>0.96031015822470644</v>
      </c>
      <c r="E10" s="17">
        <v>161468104.89027226</v>
      </c>
      <c r="F10" s="18">
        <f t="shared" si="1"/>
        <v>0.90356786410045609</v>
      </c>
      <c r="G10" s="17">
        <v>165861033.12480247</v>
      </c>
      <c r="H10" s="18">
        <f t="shared" si="2"/>
        <v>1.0272061670477615</v>
      </c>
      <c r="I10" s="5"/>
      <c r="K10" s="5"/>
      <c r="L10" s="11"/>
      <c r="M10" s="11"/>
    </row>
    <row r="11" spans="1:22" ht="37.5" x14ac:dyDescent="0.25">
      <c r="A11" s="22" t="s">
        <v>7</v>
      </c>
      <c r="B11" s="15">
        <v>11719892.232989999</v>
      </c>
      <c r="C11" s="15">
        <v>11773932.76529</v>
      </c>
      <c r="D11" s="16">
        <f>C11/B11</f>
        <v>1.0046110093186593</v>
      </c>
      <c r="E11" s="15">
        <v>11217370.450169999</v>
      </c>
      <c r="F11" s="16">
        <f>E11/C11</f>
        <v>0.95272927693618503</v>
      </c>
      <c r="G11" s="15">
        <v>11217381.950170001</v>
      </c>
      <c r="H11" s="16">
        <f>G11/E11</f>
        <v>1.0000010251957046</v>
      </c>
      <c r="K11" s="5"/>
      <c r="L11" s="11"/>
      <c r="M11" s="11"/>
    </row>
    <row r="12" spans="1:22" ht="18.75" x14ac:dyDescent="0.25">
      <c r="A12" s="23" t="s">
        <v>8</v>
      </c>
      <c r="B12" s="13">
        <v>205798.90950000001</v>
      </c>
      <c r="C12" s="13">
        <v>440361.6</v>
      </c>
      <c r="D12" s="16">
        <f t="shared" ref="D12:D23" si="3">C12/B12</f>
        <v>2.1397664403075951</v>
      </c>
      <c r="E12" s="13">
        <v>245171.7</v>
      </c>
      <c r="F12" s="16">
        <f t="shared" ref="F12:F23" si="4">E12/C12</f>
        <v>0.55675086111050565</v>
      </c>
      <c r="G12" s="13">
        <v>257865.7</v>
      </c>
      <c r="H12" s="16">
        <f t="shared" ref="H12:H23" si="5">G12/E12</f>
        <v>1.0517759594602476</v>
      </c>
      <c r="K12" s="5"/>
      <c r="L12" s="11"/>
      <c r="M12" s="11"/>
    </row>
    <row r="13" spans="1:22" ht="56.25" x14ac:dyDescent="0.25">
      <c r="A13" s="23" t="s">
        <v>14</v>
      </c>
      <c r="B13" s="13">
        <v>3159458.0772900004</v>
      </c>
      <c r="C13" s="13">
        <v>3085327.4870099998</v>
      </c>
      <c r="D13" s="16">
        <f t="shared" si="3"/>
        <v>0.97653692865468067</v>
      </c>
      <c r="E13" s="13">
        <f>2991976.49427+0.1</f>
        <v>2991976.5942700002</v>
      </c>
      <c r="F13" s="16">
        <f t="shared" si="4"/>
        <v>0.96974360318863062</v>
      </c>
      <c r="G13" s="13">
        <v>2918051.9742700001</v>
      </c>
      <c r="H13" s="16">
        <f t="shared" si="5"/>
        <v>0.97529238024736731</v>
      </c>
      <c r="K13" s="5"/>
      <c r="L13" s="11"/>
      <c r="M13" s="11"/>
    </row>
    <row r="14" spans="1:22" ht="18.75" x14ac:dyDescent="0.25">
      <c r="A14" s="23" t="s">
        <v>15</v>
      </c>
      <c r="B14" s="13">
        <v>34224500.742129996</v>
      </c>
      <c r="C14" s="13">
        <v>33370539.290830001</v>
      </c>
      <c r="D14" s="16">
        <f t="shared" si="3"/>
        <v>0.97504824225971021</v>
      </c>
      <c r="E14" s="13">
        <v>30784641.451930262</v>
      </c>
      <c r="F14" s="16">
        <f t="shared" si="4"/>
        <v>0.92250955801573375</v>
      </c>
      <c r="G14" s="13">
        <v>31337211.264660001</v>
      </c>
      <c r="H14" s="16">
        <f t="shared" si="5"/>
        <v>1.0179495289426244</v>
      </c>
      <c r="K14" s="5"/>
      <c r="L14" s="11"/>
      <c r="M14" s="11"/>
    </row>
    <row r="15" spans="1:22" ht="37.5" x14ac:dyDescent="0.25">
      <c r="A15" s="23" t="s">
        <v>9</v>
      </c>
      <c r="B15" s="13">
        <v>16952688.888190001</v>
      </c>
      <c r="C15" s="13">
        <v>17428917.626000002</v>
      </c>
      <c r="D15" s="16">
        <f t="shared" si="3"/>
        <v>1.028091634368502</v>
      </c>
      <c r="E15" s="13">
        <v>8639776.2766520008</v>
      </c>
      <c r="F15" s="16">
        <f t="shared" si="4"/>
        <v>0.49571502155494779</v>
      </c>
      <c r="G15" s="13">
        <v>11852447.656732481</v>
      </c>
      <c r="H15" s="16">
        <f t="shared" si="5"/>
        <v>1.371846593847847</v>
      </c>
      <c r="K15" s="5"/>
      <c r="L15" s="11"/>
      <c r="M15" s="11"/>
    </row>
    <row r="16" spans="1:22" ht="18.75" x14ac:dyDescent="0.25">
      <c r="A16" s="23" t="s">
        <v>16</v>
      </c>
      <c r="B16" s="13">
        <v>1299602.4431899998</v>
      </c>
      <c r="C16" s="13">
        <v>1782020.4852999998</v>
      </c>
      <c r="D16" s="16">
        <f t="shared" si="3"/>
        <v>1.3712043207043059</v>
      </c>
      <c r="E16" s="13">
        <v>664040.15057000006</v>
      </c>
      <c r="F16" s="16">
        <f t="shared" si="4"/>
        <v>0.37263328679311458</v>
      </c>
      <c r="G16" s="13">
        <v>664572.35057000001</v>
      </c>
      <c r="H16" s="16">
        <f t="shared" si="5"/>
        <v>1.0008014575617801</v>
      </c>
      <c r="K16" s="5"/>
      <c r="L16" s="11"/>
      <c r="M16" s="11"/>
    </row>
    <row r="17" spans="1:18" ht="18.75" x14ac:dyDescent="0.25">
      <c r="A17" s="23" t="s">
        <v>17</v>
      </c>
      <c r="B17" s="13">
        <v>48306605.214699998</v>
      </c>
      <c r="C17" s="13">
        <v>48807110.652719483</v>
      </c>
      <c r="D17" s="16">
        <f t="shared" si="3"/>
        <v>1.0103610145195461</v>
      </c>
      <c r="E17" s="13">
        <v>45924744.959129483</v>
      </c>
      <c r="F17" s="16">
        <f t="shared" si="4"/>
        <v>0.94094373432389611</v>
      </c>
      <c r="G17" s="13">
        <v>45183427.842159487</v>
      </c>
      <c r="H17" s="16">
        <f t="shared" si="5"/>
        <v>0.98385800252936129</v>
      </c>
      <c r="K17" s="5"/>
      <c r="L17" s="11"/>
      <c r="M17" s="11"/>
    </row>
    <row r="18" spans="1:18" ht="18.75" x14ac:dyDescent="0.25">
      <c r="A18" s="23" t="s">
        <v>18</v>
      </c>
      <c r="B18" s="13">
        <v>7910439.2516999999</v>
      </c>
      <c r="C18" s="13">
        <v>6314555.5251489393</v>
      </c>
      <c r="D18" s="16">
        <f t="shared" si="3"/>
        <v>0.79825599113120094</v>
      </c>
      <c r="E18" s="13">
        <v>6143758.3618589388</v>
      </c>
      <c r="F18" s="16">
        <f t="shared" si="4"/>
        <v>0.97295183127145402</v>
      </c>
      <c r="G18" s="13">
        <v>6027126.2613289403</v>
      </c>
      <c r="H18" s="16">
        <f t="shared" si="5"/>
        <v>0.98101616410338299</v>
      </c>
      <c r="K18" s="5"/>
      <c r="L18" s="11"/>
      <c r="M18" s="11"/>
    </row>
    <row r="19" spans="1:18" s="4" customFormat="1" ht="18.75" x14ac:dyDescent="0.25">
      <c r="A19" s="23" t="s">
        <v>19</v>
      </c>
      <c r="B19" s="13">
        <v>21667139.96833</v>
      </c>
      <c r="C19" s="13">
        <v>20715499.611851577</v>
      </c>
      <c r="D19" s="16">
        <f t="shared" si="3"/>
        <v>0.95607909683191239</v>
      </c>
      <c r="E19" s="13">
        <v>21501357.539481573</v>
      </c>
      <c r="F19" s="16">
        <f t="shared" si="4"/>
        <v>1.0379357458113343</v>
      </c>
      <c r="G19" s="13">
        <v>22375437.689391576</v>
      </c>
      <c r="H19" s="16">
        <f t="shared" si="5"/>
        <v>1.0406523238500167</v>
      </c>
      <c r="J19"/>
      <c r="K19" s="5"/>
      <c r="L19" s="12"/>
      <c r="M19" s="12"/>
      <c r="N19"/>
    </row>
    <row r="20" spans="1:18" s="4" customFormat="1" ht="18.75" x14ac:dyDescent="0.25">
      <c r="A20" s="25" t="s">
        <v>20</v>
      </c>
      <c r="B20" s="13">
        <v>26354164.803720001</v>
      </c>
      <c r="C20" s="13">
        <v>24735930.39167</v>
      </c>
      <c r="D20" s="16">
        <f t="shared" si="3"/>
        <v>0.93859663456982023</v>
      </c>
      <c r="E20" s="13">
        <f>23312398.46681+0.1</f>
        <v>23312398.566810001</v>
      </c>
      <c r="F20" s="16">
        <f t="shared" si="4"/>
        <v>0.94245084772152399</v>
      </c>
      <c r="G20" s="13">
        <v>24016585.401809998</v>
      </c>
      <c r="H20" s="16">
        <f t="shared" si="5"/>
        <v>1.0302065372201792</v>
      </c>
      <c r="J20"/>
      <c r="K20" s="5"/>
      <c r="L20" s="12"/>
      <c r="M20" s="12"/>
      <c r="N20"/>
    </row>
    <row r="21" spans="1:18" ht="18.75" x14ac:dyDescent="0.25">
      <c r="A21" s="25" t="s">
        <v>10</v>
      </c>
      <c r="B21" s="13">
        <v>5569588.694219999</v>
      </c>
      <c r="C21" s="13">
        <v>5222353.1263300013</v>
      </c>
      <c r="D21" s="16">
        <f t="shared" si="3"/>
        <v>0.93765507886599397</v>
      </c>
      <c r="E21" s="13">
        <v>4518995.0794400005</v>
      </c>
      <c r="F21" s="16">
        <f t="shared" si="4"/>
        <v>0.86531779259739861</v>
      </c>
      <c r="G21" s="13">
        <v>4287051.0737500004</v>
      </c>
      <c r="H21" s="16">
        <f t="shared" si="5"/>
        <v>0.9486735432075879</v>
      </c>
      <c r="K21" s="5"/>
      <c r="L21" s="11"/>
      <c r="M21" s="11"/>
    </row>
    <row r="22" spans="1:18" ht="37.5" x14ac:dyDescent="0.25">
      <c r="A22" s="25" t="s">
        <v>11</v>
      </c>
      <c r="B22" s="13">
        <v>470187.90841999999</v>
      </c>
      <c r="C22" s="13">
        <v>461727.10339</v>
      </c>
      <c r="D22" s="16">
        <f t="shared" si="3"/>
        <v>0.98200548147137312</v>
      </c>
      <c r="E22" s="13">
        <v>406945.19404999999</v>
      </c>
      <c r="F22" s="16">
        <f t="shared" si="4"/>
        <v>0.88135435642007742</v>
      </c>
      <c r="G22" s="13">
        <v>406945.19404999999</v>
      </c>
      <c r="H22" s="16">
        <f t="shared" si="5"/>
        <v>1</v>
      </c>
      <c r="K22" s="5"/>
      <c r="L22" s="11"/>
      <c r="M22" s="11"/>
    </row>
    <row r="23" spans="1:18" ht="56.25" x14ac:dyDescent="0.25">
      <c r="A23" s="26" t="s">
        <v>12</v>
      </c>
      <c r="B23" s="19">
        <v>8246253.3630600004</v>
      </c>
      <c r="C23" s="19">
        <v>4562308.2148100007</v>
      </c>
      <c r="D23" s="16">
        <f t="shared" si="3"/>
        <v>0.55325831185922114</v>
      </c>
      <c r="E23" s="19">
        <v>5116928.7659099996</v>
      </c>
      <c r="F23" s="16">
        <f t="shared" si="4"/>
        <v>1.1215657787651456</v>
      </c>
      <c r="G23" s="19">
        <v>5316928.7659099996</v>
      </c>
      <c r="H23" s="16">
        <f t="shared" si="5"/>
        <v>1.0390859457204955</v>
      </c>
      <c r="K23" s="5"/>
    </row>
    <row r="24" spans="1:18" ht="36" customHeight="1" x14ac:dyDescent="0.25">
      <c r="A24" s="21" t="s">
        <v>26</v>
      </c>
      <c r="B24" s="17">
        <f>B6-B10</f>
        <v>-36662528.861273259</v>
      </c>
      <c r="C24" s="17">
        <f>C6-C10</f>
        <v>-26110808.815581679</v>
      </c>
      <c r="D24" s="18" t="s">
        <v>13</v>
      </c>
      <c r="E24" s="17">
        <f>E6-E10</f>
        <v>-9651632.1908079684</v>
      </c>
      <c r="F24" s="18" t="s">
        <v>13</v>
      </c>
      <c r="G24" s="17">
        <f>G6-G10</f>
        <v>-9288943.8758710623</v>
      </c>
      <c r="H24" s="18" t="s">
        <v>13</v>
      </c>
    </row>
    <row r="25" spans="1:18" ht="19.899999999999999" customHeight="1" x14ac:dyDescent="0.25">
      <c r="B25" s="3"/>
      <c r="E25" s="34"/>
    </row>
    <row r="26" spans="1:18" x14ac:dyDescent="0.25">
      <c r="B26" s="3"/>
      <c r="C26" s="8"/>
      <c r="D26" s="8"/>
      <c r="E26" s="8"/>
      <c r="F26" s="8"/>
      <c r="G26" s="8"/>
      <c r="H26" s="8"/>
    </row>
    <row r="27" spans="1:18" ht="18.75" x14ac:dyDescent="0.25">
      <c r="A27" s="27"/>
      <c r="B27" s="27"/>
      <c r="C27" s="27"/>
      <c r="D27" s="27"/>
      <c r="E27" s="27"/>
      <c r="F27" s="27"/>
      <c r="G27" s="27"/>
      <c r="H27" s="27"/>
      <c r="K27" s="28"/>
      <c r="L27" s="28"/>
      <c r="M27" s="28"/>
      <c r="N27" s="28"/>
      <c r="O27" s="28"/>
      <c r="P27" s="28"/>
      <c r="Q27" s="28"/>
      <c r="R27" s="28"/>
    </row>
  </sheetData>
  <mergeCells count="9">
    <mergeCell ref="K27:R27"/>
    <mergeCell ref="A1:H1"/>
    <mergeCell ref="G2:H2"/>
    <mergeCell ref="C3:H3"/>
    <mergeCell ref="C4:D4"/>
    <mergeCell ref="E4:F4"/>
    <mergeCell ref="G4:H4"/>
    <mergeCell ref="A3:A5"/>
    <mergeCell ref="B3:B5"/>
  </mergeCells>
  <pageMargins left="0.51181102362204722" right="0.39370078740157483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2025-10-31T14:28:53Z</dcterms:modified>
</cp:coreProperties>
</file>